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15" windowWidth="11340" windowHeight="6540" activeTab="0"/>
  </bookViews>
  <sheets>
    <sheet name="Short" sheetId="1" r:id="rId1"/>
    <sheet name="Long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<sst xmlns="http://schemas.openxmlformats.org/spreadsheetml/2006/main" count="31" uniqueCount="19">
  <si>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Stoichiomentry</t>
  </si>
  <si>
    <r>
      <t>Moles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/Mole acid</t>
    </r>
  </si>
  <si>
    <r>
      <t>Moles OH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/Mole base</t>
    </r>
  </si>
  <si>
    <t>Kw</t>
  </si>
  <si>
    <t>In flask</t>
  </si>
  <si>
    <t>In burette</t>
  </si>
  <si>
    <t>Concentration of acid</t>
  </si>
  <si>
    <t>Concentration of base</t>
  </si>
  <si>
    <t>Volume of acid (L)</t>
  </si>
  <si>
    <t>Volume of aliquot (mL)</t>
  </si>
  <si>
    <t>d</t>
  </si>
  <si>
    <t>pH</t>
  </si>
  <si>
    <t>R</t>
  </si>
  <si>
    <t>S</t>
  </si>
  <si>
    <t>T</t>
  </si>
  <si>
    <t>b</t>
  </si>
  <si>
    <t>c</t>
  </si>
  <si>
    <t>xH</t>
  </si>
  <si>
    <t>[H+]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</si>
</sst>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9.75"/>
      <name val="Arial"/>
      <family val="2"/>
    </font>
    <font>
      <b/>
      <sz val="12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11" fontId="0" fillId="0" borderId="1" xfId="0" applyNumberForma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Titration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345"/>
          <c:w val="0.88325"/>
          <c:h val="0.774"/>
        </c:manualLayout>
      </c:layout>
      <c:scatterChart>
        <c:scatterStyle val="smooth"/>
        <c:varyColors val="0"/>
        <c:ser>
          <c:idx val="0"/>
          <c:order val="0"/>
          <c:tx>
            <c:strRef>
              <c:f>Short!$C$8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Short!$B$9:$B$59</c:f>
              <c:numCache/>
            </c:numRef>
          </c:xVal>
          <c:yVal>
            <c:numRef>
              <c:f>Short!$C$9:$C$59</c:f>
              <c:numCache/>
            </c:numRef>
          </c:yVal>
          <c:smooth val="1"/>
        </c:ser>
        <c:axId val="52014487"/>
        <c:axId val="65477200"/>
      </c:scatterChart>
      <c:valAx>
        <c:axId val="5201448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 of Base added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crossBetween val="midCat"/>
        <c:dispUnits/>
        <c:minorUnit val="2"/>
      </c:valAx>
      <c:valAx>
        <c:axId val="6547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14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0</xdr:rowOff>
    </xdr:from>
    <xdr:to>
      <xdr:col>9</xdr:col>
      <xdr:colOff>571500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419225" y="1162050"/>
        <a:ext cx="3514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590550</xdr:colOff>
      <xdr:row>4</xdr:row>
      <xdr:rowOff>152400</xdr:rowOff>
    </xdr:from>
    <xdr:to>
      <xdr:col>10</xdr:col>
      <xdr:colOff>0</xdr:colOff>
      <xdr:row>6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828675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3"/>
  <sheetViews>
    <sheetView showGridLines="0" showRowColHeaders="0" tabSelected="1" workbookViewId="0" topLeftCell="A1">
      <selection activeCell="L24" sqref="L24"/>
    </sheetView>
  </sheetViews>
  <sheetFormatPr defaultColWidth="9.140625" defaultRowHeight="12.75"/>
  <cols>
    <col min="1" max="1" width="1.421875" style="0" customWidth="1"/>
    <col min="3" max="3" width="9.57421875" style="0" customWidth="1"/>
    <col min="4" max="4" width="6.7109375" style="0" customWidth="1"/>
    <col min="5" max="5" width="2.421875" style="0" customWidth="1"/>
    <col min="7" max="7" width="10.57421875" style="0" customWidth="1"/>
    <col min="8" max="8" width="7.140625" style="6" customWidth="1"/>
    <col min="9" max="10" width="9.28125" style="6" customWidth="1"/>
  </cols>
  <sheetData>
    <row r="1" ht="7.5" customHeight="1"/>
    <row r="2" ht="15.75">
      <c r="B2" s="15" t="s">
        <v>0</v>
      </c>
    </row>
    <row r="3" spans="2:10" ht="14.25">
      <c r="B3" s="9" t="s">
        <v>1</v>
      </c>
      <c r="C3" s="10"/>
      <c r="D3" s="11">
        <v>1</v>
      </c>
      <c r="F3" s="9" t="s">
        <v>2</v>
      </c>
      <c r="G3" s="10"/>
      <c r="H3" s="12">
        <v>1</v>
      </c>
      <c r="I3" s="8"/>
      <c r="J3" s="18" t="s">
        <v>3</v>
      </c>
    </row>
    <row r="4" spans="2:10" ht="15.75">
      <c r="B4" s="15" t="s">
        <v>4</v>
      </c>
      <c r="F4" s="15" t="s">
        <v>5</v>
      </c>
      <c r="I4" s="4"/>
      <c r="J4" s="14">
        <v>1E-14</v>
      </c>
    </row>
    <row r="5" spans="2:9" ht="12.75">
      <c r="B5" s="9" t="s">
        <v>6</v>
      </c>
      <c r="C5" s="10"/>
      <c r="D5" s="11">
        <v>0.1</v>
      </c>
      <c r="F5" s="9" t="s">
        <v>7</v>
      </c>
      <c r="G5" s="10"/>
      <c r="H5" s="13">
        <v>0.1</v>
      </c>
      <c r="I5" s="8"/>
    </row>
    <row r="6" spans="2:8" ht="12.75">
      <c r="B6" s="9" t="s">
        <v>8</v>
      </c>
      <c r="C6" s="10"/>
      <c r="D6" s="11">
        <v>0.025</v>
      </c>
      <c r="F6" s="9" t="s">
        <v>9</v>
      </c>
      <c r="G6" s="10"/>
      <c r="H6" s="12">
        <v>0.5</v>
      </c>
    </row>
    <row r="7" ht="12.75">
      <c r="I7" s="8"/>
    </row>
    <row r="8" spans="2:10" ht="12.75">
      <c r="B8" s="16" t="s">
        <v>10</v>
      </c>
      <c r="C8" s="17" t="s">
        <v>11</v>
      </c>
      <c r="H8"/>
      <c r="I8"/>
      <c r="J8"/>
    </row>
    <row r="9" spans="2:10" ht="12.75">
      <c r="B9">
        <v>0</v>
      </c>
      <c r="C9" s="6">
        <f aca="true" t="shared" si="0" ref="C9:C40">-LOG((D$3*$D$5*$D$6-(-(-($D$3*$D$5*$D$6+($D$6*$J$4/($D$3*$D$5)+($H$3*$H$5*B9/1000))))-SQRT((-($D$3*$D$5*$D$6+($D$6*$J$4/($D$3*$D$5)+($H$3*$H$5*B9/1000))))*(-($D$3*$D$5*$D$6+($D$6*$J$4/($D$3*$D$5)+($H$3*$H$5*B9/1000))))-4*(($D$3*$D$5*$D$6*($D$6*$J$4/($D$3*$D$5)+($H$3*$H$5*B9/1000)))-$J$4*($D$6+($H$6/1000))^2)))/2)/($D$6+B9/1000))</f>
        <v>0.9999999999999823</v>
      </c>
      <c r="H9"/>
      <c r="I9"/>
      <c r="J9"/>
    </row>
    <row r="10" spans="2:10" ht="12.75">
      <c r="B10" s="6">
        <f aca="true" t="shared" si="1" ref="B10:B41">B9+$H$6</f>
        <v>0.5</v>
      </c>
      <c r="C10" s="6">
        <f t="shared" si="0"/>
        <v>1.0173740960693953</v>
      </c>
      <c r="H10"/>
      <c r="I10"/>
      <c r="J10"/>
    </row>
    <row r="11" spans="2:10" ht="12.75">
      <c r="B11" s="6">
        <f t="shared" si="1"/>
        <v>1</v>
      </c>
      <c r="C11" s="6">
        <f t="shared" si="0"/>
        <v>1.034762106259174</v>
      </c>
      <c r="H11"/>
      <c r="I11"/>
      <c r="J11"/>
    </row>
    <row r="12" spans="2:10" ht="12.75">
      <c r="B12" s="6">
        <f t="shared" si="1"/>
        <v>1.5</v>
      </c>
      <c r="C12" s="6">
        <f t="shared" si="0"/>
        <v>1.0521780116650221</v>
      </c>
      <c r="H12"/>
      <c r="I12"/>
      <c r="J12"/>
    </row>
    <row r="13" spans="2:10" ht="12.75">
      <c r="B13" s="6">
        <f t="shared" si="1"/>
        <v>2</v>
      </c>
      <c r="C13" s="6">
        <f t="shared" si="0"/>
        <v>1.0696359281413326</v>
      </c>
      <c r="H13"/>
      <c r="I13"/>
      <c r="J13"/>
    </row>
    <row r="14" spans="2:10" ht="12.75">
      <c r="B14" s="6">
        <f t="shared" si="1"/>
        <v>2.5</v>
      </c>
      <c r="C14" s="6">
        <f t="shared" si="0"/>
        <v>1.0871501757188249</v>
      </c>
      <c r="H14"/>
      <c r="I14"/>
      <c r="J14"/>
    </row>
    <row r="15" spans="2:10" ht="12.75">
      <c r="B15" s="6">
        <f t="shared" si="1"/>
        <v>3</v>
      </c>
      <c r="C15" s="6">
        <f t="shared" si="0"/>
        <v>1.104735350519923</v>
      </c>
      <c r="H15"/>
      <c r="I15"/>
      <c r="J15"/>
    </row>
    <row r="16" spans="2:10" ht="12.75">
      <c r="B16" s="6">
        <f t="shared" si="1"/>
        <v>3.5</v>
      </c>
      <c r="C16" s="6">
        <f t="shared" si="0"/>
        <v>1.122406400092799</v>
      </c>
      <c r="H16"/>
      <c r="I16"/>
      <c r="J16"/>
    </row>
    <row r="17" spans="2:10" ht="12.75">
      <c r="B17" s="6">
        <f t="shared" si="1"/>
        <v>4</v>
      </c>
      <c r="C17" s="6">
        <f t="shared" si="0"/>
        <v>1.1401787031649133</v>
      </c>
      <c r="H17"/>
      <c r="I17"/>
      <c r="J17"/>
    </row>
    <row r="18" spans="2:10" ht="12.75">
      <c r="B18" s="6">
        <f t="shared" si="1"/>
        <v>4.5</v>
      </c>
      <c r="C18" s="6">
        <f t="shared" si="0"/>
        <v>1.1580681549222662</v>
      </c>
      <c r="H18"/>
      <c r="I18"/>
      <c r="J18"/>
    </row>
    <row r="19" spans="2:10" ht="12.75">
      <c r="B19" s="6">
        <f t="shared" si="1"/>
        <v>5</v>
      </c>
      <c r="C19" s="6">
        <f t="shared" si="0"/>
        <v>1.176091259055518</v>
      </c>
      <c r="H19"/>
      <c r="I19"/>
      <c r="J19"/>
    </row>
    <row r="20" spans="2:10" ht="12.75">
      <c r="B20" s="6">
        <f t="shared" si="1"/>
        <v>5.5</v>
      </c>
      <c r="C20" s="6">
        <f t="shared" si="0"/>
        <v>1.1942652279840817</v>
      </c>
      <c r="H20"/>
      <c r="I20"/>
      <c r="J20"/>
    </row>
    <row r="21" spans="2:10" ht="12.75">
      <c r="B21" s="6">
        <f t="shared" si="1"/>
        <v>6</v>
      </c>
      <c r="C21" s="6">
        <f t="shared" si="0"/>
        <v>1.2126080928812328</v>
      </c>
      <c r="H21"/>
      <c r="I21"/>
      <c r="J21"/>
    </row>
    <row r="22" spans="2:10" ht="12.75">
      <c r="B22" s="6">
        <f t="shared" si="1"/>
        <v>6.5</v>
      </c>
      <c r="C22" s="6">
        <f t="shared" si="0"/>
        <v>1.2311388253863484</v>
      </c>
      <c r="H22"/>
      <c r="I22"/>
      <c r="J22"/>
    </row>
    <row r="23" spans="2:10" ht="12.75">
      <c r="B23" s="6">
        <f t="shared" si="1"/>
        <v>7</v>
      </c>
      <c r="C23" s="6">
        <f t="shared" si="0"/>
        <v>1.2498774732163314</v>
      </c>
      <c r="H23"/>
      <c r="I23"/>
      <c r="J23"/>
    </row>
    <row r="24" spans="2:10" ht="12.75">
      <c r="B24" s="6">
        <f t="shared" si="1"/>
        <v>7.5</v>
      </c>
      <c r="C24" s="6">
        <f t="shared" si="0"/>
        <v>1.268845312292278</v>
      </c>
      <c r="H24"/>
      <c r="I24"/>
      <c r="J24"/>
    </row>
    <row r="25" spans="2:10" ht="12.75">
      <c r="B25" s="6">
        <f t="shared" si="1"/>
        <v>8</v>
      </c>
      <c r="C25" s="6">
        <f t="shared" si="0"/>
        <v>1.2880650184992748</v>
      </c>
      <c r="H25"/>
      <c r="I25"/>
      <c r="J25"/>
    </row>
    <row r="26" spans="2:10" ht="12.75">
      <c r="B26" s="6">
        <f t="shared" si="1"/>
        <v>8.5</v>
      </c>
      <c r="C26" s="6">
        <f t="shared" si="0"/>
        <v>1.3075608628225595</v>
      </c>
      <c r="H26"/>
      <c r="I26"/>
      <c r="J26"/>
    </row>
    <row r="27" spans="2:10" ht="12.75">
      <c r="B27" s="6">
        <f t="shared" si="1"/>
        <v>9</v>
      </c>
      <c r="C27" s="6">
        <f t="shared" si="0"/>
        <v>1.3273589343859058</v>
      </c>
      <c r="H27"/>
      <c r="I27"/>
      <c r="J27"/>
    </row>
    <row r="28" spans="2:10" ht="12.75">
      <c r="B28" s="6">
        <f t="shared" si="1"/>
        <v>9.5</v>
      </c>
      <c r="C28" s="6">
        <f t="shared" si="0"/>
        <v>1.3474873969025076</v>
      </c>
      <c r="H28"/>
      <c r="I28"/>
      <c r="J28"/>
    </row>
    <row r="29" spans="2:10" ht="12.75">
      <c r="B29" s="6">
        <f t="shared" si="1"/>
        <v>10</v>
      </c>
      <c r="C29" s="6">
        <f t="shared" si="0"/>
        <v>1.367976785294063</v>
      </c>
      <c r="H29"/>
      <c r="I29"/>
      <c r="J29"/>
    </row>
    <row r="30" spans="2:10" ht="12.75">
      <c r="B30" s="6">
        <f t="shared" si="1"/>
        <v>10.5</v>
      </c>
      <c r="C30" s="6">
        <f t="shared" si="0"/>
        <v>1.3888603508195247</v>
      </c>
      <c r="H30"/>
      <c r="I30"/>
      <c r="J30"/>
    </row>
    <row r="31" spans="2:10" ht="12.75">
      <c r="B31" s="6">
        <f t="shared" si="1"/>
        <v>11</v>
      </c>
      <c r="C31" s="6">
        <f t="shared" si="0"/>
        <v>1.4101744650883838</v>
      </c>
      <c r="H31"/>
      <c r="I31"/>
      <c r="J31"/>
    </row>
    <row r="32" spans="2:10" ht="12.75">
      <c r="B32" s="6">
        <f t="shared" si="1"/>
        <v>11.5</v>
      </c>
      <c r="C32" s="6">
        <f t="shared" si="0"/>
        <v>1.4319590959607231</v>
      </c>
      <c r="H32"/>
      <c r="I32"/>
      <c r="J32"/>
    </row>
    <row r="33" spans="2:10" ht="12.75">
      <c r="B33" s="6">
        <f t="shared" si="1"/>
        <v>12</v>
      </c>
      <c r="C33" s="6">
        <f t="shared" si="0"/>
        <v>1.4542583717593223</v>
      </c>
      <c r="H33"/>
      <c r="I33"/>
      <c r="J33"/>
    </row>
    <row r="34" spans="2:10" ht="12.75">
      <c r="B34" s="6">
        <f t="shared" si="1"/>
        <v>12.5</v>
      </c>
      <c r="C34" s="6">
        <f t="shared" si="0"/>
        <v>1.4771212547187236</v>
      </c>
      <c r="H34"/>
      <c r="I34"/>
      <c r="J34"/>
    </row>
    <row r="35" spans="2:10" ht="12.75">
      <c r="B35" s="6">
        <f t="shared" si="1"/>
        <v>13</v>
      </c>
      <c r="C35" s="6">
        <f t="shared" si="0"/>
        <v>1.5006023505681287</v>
      </c>
      <c r="H35"/>
      <c r="I35"/>
      <c r="J35"/>
    </row>
    <row r="36" spans="2:10" ht="12.75">
      <c r="B36" s="6">
        <f t="shared" si="1"/>
        <v>13.5</v>
      </c>
      <c r="C36" s="6">
        <f t="shared" si="0"/>
        <v>1.5247628891536973</v>
      </c>
      <c r="H36"/>
      <c r="I36"/>
      <c r="J36"/>
    </row>
    <row r="37" spans="2:10" ht="12.75">
      <c r="B37" s="6">
        <f t="shared" si="1"/>
        <v>14</v>
      </c>
      <c r="C37" s="6">
        <f t="shared" si="0"/>
        <v>1.5496719218669273</v>
      </c>
      <c r="H37"/>
      <c r="I37"/>
      <c r="J37"/>
    </row>
    <row r="38" spans="2:10" ht="12.75">
      <c r="B38" s="6">
        <f t="shared" si="1"/>
        <v>14.5</v>
      </c>
      <c r="C38" s="6">
        <f t="shared" si="0"/>
        <v>1.5754077965549946</v>
      </c>
      <c r="H38"/>
      <c r="I38"/>
      <c r="J38"/>
    </row>
    <row r="39" spans="2:10" ht="12.75">
      <c r="B39" s="6">
        <f t="shared" si="1"/>
        <v>15</v>
      </c>
      <c r="C39" s="6">
        <f t="shared" si="0"/>
        <v>1.6020599913262237</v>
      </c>
      <c r="H39"/>
      <c r="I39"/>
      <c r="J39"/>
    </row>
    <row r="40" spans="2:10" ht="12.75">
      <c r="B40" s="6">
        <f t="shared" si="1"/>
        <v>15.5</v>
      </c>
      <c r="C40" s="6">
        <f t="shared" si="0"/>
        <v>1.6297314179238345</v>
      </c>
      <c r="H40"/>
      <c r="I40"/>
      <c r="J40"/>
    </row>
    <row r="41" spans="2:10" ht="12.75">
      <c r="B41" s="6">
        <f t="shared" si="1"/>
        <v>16</v>
      </c>
      <c r="C41" s="6">
        <f aca="true" t="shared" si="2" ref="C41:C59">-LOG((D$3*$D$5*$D$6-(-(-($D$3*$D$5*$D$6+($D$6*$J$4/($D$3*$D$5)+($H$3*$H$5*B41/1000))))-SQRT((-($D$3*$D$5*$D$6+($D$6*$J$4/($D$3*$D$5)+($H$3*$H$5*B41/1000))))*(-($D$3*$D$5*$D$6+($D$6*$J$4/($D$3*$D$5)+($H$3*$H$5*B41/1000))))-4*(($D$3*$D$5*$D$6*($D$6*$J$4/($D$3*$D$5)+($H$3*$H$5*B41/1000)))-$J$4*($D$6+($H$6/1000))^2)))/2)/($D$6+B41/1000))</f>
        <v>1.6585413472781299</v>
      </c>
      <c r="H41"/>
      <c r="I41"/>
      <c r="J41"/>
    </row>
    <row r="42" spans="2:10" ht="12.75">
      <c r="B42" s="6">
        <f aca="true" t="shared" si="3" ref="B42:B59">B41+$H$6</f>
        <v>16.5</v>
      </c>
      <c r="C42" s="6">
        <f t="shared" si="2"/>
        <v>1.6886291709951684</v>
      </c>
      <c r="H42"/>
      <c r="I42"/>
      <c r="J42"/>
    </row>
    <row r="43" spans="2:10" ht="12.75">
      <c r="B43" s="6">
        <f t="shared" si="3"/>
        <v>17</v>
      </c>
      <c r="C43" s="6">
        <f t="shared" si="2"/>
        <v>1.7201593034029015</v>
      </c>
      <c r="H43"/>
      <c r="I43"/>
      <c r="J43"/>
    </row>
    <row r="44" spans="2:10" ht="12.75">
      <c r="B44" s="6">
        <f t="shared" si="3"/>
        <v>17.5</v>
      </c>
      <c r="C44" s="6">
        <f t="shared" si="2"/>
        <v>1.753327666655039</v>
      </c>
      <c r="H44"/>
      <c r="I44"/>
      <c r="J44"/>
    </row>
    <row r="45" spans="2:10" ht="12.75">
      <c r="B45" s="6">
        <f t="shared" si="3"/>
        <v>18</v>
      </c>
      <c r="C45" s="6">
        <f t="shared" si="2"/>
        <v>1.7883704155611164</v>
      </c>
      <c r="H45"/>
      <c r="I45"/>
      <c r="J45"/>
    </row>
    <row r="46" spans="2:10" ht="12.75">
      <c r="B46" s="6">
        <f t="shared" si="3"/>
        <v>18.5</v>
      </c>
      <c r="C46" s="6">
        <f t="shared" si="2"/>
        <v>1.825575900306768</v>
      </c>
      <c r="H46"/>
      <c r="I46"/>
      <c r="J46"/>
    </row>
    <row r="47" spans="2:10" ht="12.75">
      <c r="B47" s="6">
        <f t="shared" si="3"/>
        <v>19</v>
      </c>
      <c r="C47" s="6">
        <f t="shared" si="2"/>
        <v>1.8653014260965082</v>
      </c>
      <c r="H47"/>
      <c r="I47"/>
      <c r="J47"/>
    </row>
    <row r="48" spans="2:10" ht="12.75">
      <c r="B48" s="6">
        <f t="shared" si="3"/>
        <v>19.5</v>
      </c>
      <c r="C48" s="6">
        <f t="shared" si="2"/>
        <v>1.9079973214793253</v>
      </c>
      <c r="H48"/>
      <c r="I48"/>
      <c r="J48"/>
    </row>
    <row r="49" spans="2:10" ht="12.75">
      <c r="B49" s="6">
        <f t="shared" si="3"/>
        <v>20</v>
      </c>
      <c r="C49" s="6">
        <f t="shared" si="2"/>
        <v>1.9542425094302018</v>
      </c>
      <c r="H49"/>
      <c r="I49"/>
      <c r="J49"/>
    </row>
    <row r="50" spans="2:10" ht="12.75">
      <c r="B50" s="6">
        <f t="shared" si="3"/>
        <v>20.5</v>
      </c>
      <c r="C50" s="6">
        <f t="shared" si="2"/>
        <v>2.0047988828702348</v>
      </c>
      <c r="H50"/>
      <c r="I50"/>
      <c r="J50"/>
    </row>
    <row r="51" spans="2:10" ht="12.75">
      <c r="B51" s="6">
        <f t="shared" si="3"/>
        <v>21</v>
      </c>
      <c r="C51" s="6">
        <f t="shared" si="2"/>
        <v>2.060697840338674</v>
      </c>
      <c r="H51"/>
      <c r="I51"/>
      <c r="J51"/>
    </row>
    <row r="52" spans="2:10" ht="12.75">
      <c r="B52" s="6">
        <f t="shared" si="3"/>
        <v>21.5</v>
      </c>
      <c r="C52" s="6">
        <f t="shared" si="2"/>
        <v>2.123384908519722</v>
      </c>
      <c r="H52"/>
      <c r="I52"/>
      <c r="J52"/>
    </row>
    <row r="53" spans="2:10" ht="12.75">
      <c r="B53" s="6">
        <f t="shared" si="3"/>
        <v>22</v>
      </c>
      <c r="C53" s="6">
        <f t="shared" si="2"/>
        <v>2.194976603188296</v>
      </c>
      <c r="H53"/>
      <c r="I53"/>
      <c r="J53"/>
    </row>
    <row r="54" spans="2:10" ht="12.75">
      <c r="B54" s="6">
        <f t="shared" si="3"/>
        <v>22.5</v>
      </c>
      <c r="C54" s="6">
        <f t="shared" si="2"/>
        <v>2.27875360091199</v>
      </c>
      <c r="H54"/>
      <c r="I54"/>
      <c r="J54"/>
    </row>
    <row r="55" spans="2:10" ht="12.75">
      <c r="B55" s="6">
        <f t="shared" si="3"/>
        <v>23</v>
      </c>
      <c r="C55" s="6">
        <f t="shared" si="2"/>
        <v>2.3802112416464327</v>
      </c>
      <c r="H55"/>
      <c r="I55"/>
      <c r="J55"/>
    </row>
    <row r="56" spans="2:10" ht="12.75">
      <c r="B56" s="6">
        <f t="shared" si="3"/>
        <v>23.5</v>
      </c>
      <c r="C56" s="6">
        <f t="shared" si="2"/>
        <v>2.5096504794283065</v>
      </c>
      <c r="H56"/>
      <c r="I56"/>
      <c r="J56"/>
    </row>
    <row r="57" spans="2:10" ht="12.75">
      <c r="B57" s="6">
        <f t="shared" si="3"/>
        <v>24</v>
      </c>
      <c r="C57" s="6">
        <f t="shared" si="2"/>
        <v>2.690196079756926</v>
      </c>
      <c r="H57"/>
      <c r="I57"/>
      <c r="J57"/>
    </row>
    <row r="58" spans="2:10" ht="12.75">
      <c r="B58" s="6">
        <f t="shared" si="3"/>
        <v>24.5</v>
      </c>
      <c r="C58" s="6">
        <f t="shared" si="2"/>
        <v>2.995635193489721</v>
      </c>
      <c r="H58"/>
      <c r="I58"/>
      <c r="J58"/>
    </row>
    <row r="59" spans="2:10" ht="12.75">
      <c r="B59" s="6">
        <f t="shared" si="3"/>
        <v>25</v>
      </c>
      <c r="C59" s="6">
        <f t="shared" si="2"/>
        <v>7.292424295118686</v>
      </c>
      <c r="H59"/>
      <c r="I59"/>
      <c r="J59"/>
    </row>
    <row r="60" spans="8:10" ht="12.75">
      <c r="H60"/>
      <c r="I60"/>
      <c r="J60"/>
    </row>
    <row r="61" spans="8:10" ht="12.75">
      <c r="H61"/>
      <c r="I61"/>
      <c r="J61"/>
    </row>
    <row r="62" spans="8:10" ht="12.75">
      <c r="H62"/>
      <c r="I62"/>
      <c r="J62"/>
    </row>
    <row r="63" spans="8:10" ht="12.75">
      <c r="H63"/>
      <c r="I63"/>
      <c r="J63"/>
    </row>
    <row r="64" spans="8:10" ht="12.75">
      <c r="H64"/>
      <c r="I64"/>
      <c r="J64"/>
    </row>
    <row r="65" spans="8:10" ht="12.75">
      <c r="H65"/>
      <c r="I65"/>
      <c r="J65"/>
    </row>
    <row r="66" spans="8:10" ht="12.75">
      <c r="H66"/>
      <c r="I66"/>
      <c r="J66"/>
    </row>
    <row r="67" spans="8:10" ht="12.75">
      <c r="H67"/>
      <c r="I67"/>
      <c r="J67"/>
    </row>
    <row r="68" spans="8:10" ht="12.75">
      <c r="H68"/>
      <c r="I68"/>
      <c r="J68"/>
    </row>
    <row r="69" spans="8:10" ht="12.75">
      <c r="H69"/>
      <c r="I69"/>
      <c r="J69"/>
    </row>
    <row r="70" spans="8:10" ht="12.75">
      <c r="H70"/>
      <c r="I70"/>
      <c r="J70"/>
    </row>
    <row r="71" spans="8:10" ht="12.75">
      <c r="H71"/>
      <c r="I71"/>
      <c r="J71"/>
    </row>
    <row r="72" spans="8:10" ht="12.75">
      <c r="H72"/>
      <c r="I72"/>
      <c r="J72"/>
    </row>
    <row r="73" spans="8:10" ht="12.75">
      <c r="H73"/>
      <c r="I73"/>
      <c r="J73"/>
    </row>
    <row r="74" spans="8:10" ht="12.75">
      <c r="H74"/>
      <c r="I74"/>
      <c r="J74"/>
    </row>
    <row r="75" spans="8:10" ht="12.75">
      <c r="H75"/>
      <c r="I75"/>
      <c r="J75"/>
    </row>
    <row r="76" spans="8:10" ht="12.75">
      <c r="H76"/>
      <c r="I76"/>
      <c r="J76"/>
    </row>
    <row r="77" spans="8:10" ht="12.75">
      <c r="H77"/>
      <c r="I77"/>
      <c r="J77"/>
    </row>
    <row r="78" spans="8:10" ht="12.75">
      <c r="H78"/>
      <c r="I78"/>
      <c r="J78"/>
    </row>
    <row r="79" spans="8:10" ht="12.75">
      <c r="H79"/>
      <c r="I79"/>
      <c r="J79"/>
    </row>
    <row r="80" spans="8:10" ht="12.75">
      <c r="H80"/>
      <c r="I80"/>
      <c r="J80"/>
    </row>
    <row r="81" spans="8:10" ht="12.75">
      <c r="H81"/>
      <c r="I81"/>
      <c r="J81"/>
    </row>
    <row r="82" spans="8:10" ht="12.75">
      <c r="H82"/>
      <c r="I82"/>
      <c r="J82"/>
    </row>
    <row r="83" spans="8:10" ht="12.75">
      <c r="H83"/>
      <c r="I83"/>
      <c r="J83"/>
    </row>
    <row r="84" spans="8:10" ht="12.75">
      <c r="H84"/>
      <c r="I84"/>
      <c r="J84"/>
    </row>
    <row r="85" spans="8:10" ht="12.75">
      <c r="H85"/>
      <c r="I85"/>
      <c r="J85"/>
    </row>
    <row r="86" spans="8:10" ht="12.75">
      <c r="H86"/>
      <c r="I86"/>
      <c r="J86"/>
    </row>
    <row r="87" spans="8:10" ht="12.75">
      <c r="H87"/>
      <c r="I87"/>
      <c r="J87"/>
    </row>
    <row r="88" spans="8:10" ht="12.75">
      <c r="H88"/>
      <c r="I88"/>
      <c r="J88"/>
    </row>
    <row r="89" spans="8:10" ht="12.75">
      <c r="H89"/>
      <c r="I89"/>
      <c r="J89"/>
    </row>
    <row r="90" spans="8:10" ht="12.75">
      <c r="H90"/>
      <c r="I90"/>
      <c r="J90"/>
    </row>
    <row r="91" spans="8:10" ht="12.75">
      <c r="H91"/>
      <c r="I91"/>
      <c r="J91"/>
    </row>
    <row r="92" spans="8:10" ht="12.75">
      <c r="H92"/>
      <c r="I92"/>
      <c r="J92"/>
    </row>
    <row r="93" spans="8:10" ht="12.75">
      <c r="H93"/>
      <c r="I93"/>
      <c r="J93"/>
    </row>
    <row r="94" spans="8:10" ht="12.75">
      <c r="H94"/>
      <c r="I94"/>
      <c r="J94"/>
    </row>
    <row r="95" spans="8:10" ht="12.75">
      <c r="H95"/>
      <c r="I95"/>
      <c r="J95"/>
    </row>
    <row r="96" spans="8:10" ht="12.75">
      <c r="H96"/>
      <c r="I96"/>
      <c r="J96"/>
    </row>
    <row r="97" spans="8:10" ht="12.75">
      <c r="H97"/>
      <c r="I97"/>
      <c r="J97"/>
    </row>
    <row r="98" spans="8:10" ht="12.75">
      <c r="H98"/>
      <c r="I98"/>
      <c r="J98"/>
    </row>
    <row r="99" spans="8:10" ht="12.75">
      <c r="H99"/>
      <c r="I99"/>
      <c r="J99"/>
    </row>
    <row r="100" spans="8:10" ht="12.75">
      <c r="H100"/>
      <c r="I100"/>
      <c r="J100"/>
    </row>
    <row r="101" spans="8:10" ht="12.75">
      <c r="H101"/>
      <c r="I101"/>
      <c r="J101"/>
    </row>
    <row r="102" spans="8:10" ht="12.75">
      <c r="H102"/>
      <c r="I102"/>
      <c r="J102"/>
    </row>
    <row r="103" spans="8:10" ht="12.75">
      <c r="H103"/>
      <c r="I103"/>
      <c r="J103"/>
    </row>
    <row r="104" spans="8:10" ht="12.75">
      <c r="H104"/>
      <c r="I104"/>
      <c r="J104"/>
    </row>
    <row r="105" spans="8:10" ht="12.75">
      <c r="H105"/>
      <c r="I105"/>
      <c r="J105"/>
    </row>
    <row r="106" spans="8:10" ht="12.75">
      <c r="H106"/>
      <c r="I106"/>
      <c r="J106"/>
    </row>
    <row r="107" spans="8:10" ht="12.75">
      <c r="H107"/>
      <c r="I107"/>
      <c r="J107"/>
    </row>
    <row r="108" spans="8:10" ht="12.75">
      <c r="H108"/>
      <c r="I108"/>
      <c r="J108"/>
    </row>
    <row r="109" spans="8:10" ht="12.75">
      <c r="H109"/>
      <c r="I109"/>
      <c r="J109"/>
    </row>
    <row r="110" spans="8:10" ht="12.75">
      <c r="H110"/>
      <c r="I110"/>
      <c r="J110"/>
    </row>
    <row r="111" spans="8:10" ht="12.75">
      <c r="H111"/>
      <c r="I111"/>
      <c r="J111"/>
    </row>
    <row r="112" spans="8:10" ht="12.75">
      <c r="H112"/>
      <c r="I112"/>
      <c r="J112"/>
    </row>
    <row r="113" spans="8:10" ht="12.75">
      <c r="H113"/>
      <c r="I113"/>
      <c r="J113"/>
    </row>
    <row r="114" spans="8:10" ht="12.75">
      <c r="H114"/>
      <c r="I114"/>
      <c r="J114"/>
    </row>
    <row r="115" spans="8:10" ht="12.75">
      <c r="H115"/>
      <c r="I115"/>
      <c r="J115"/>
    </row>
    <row r="116" spans="8:10" ht="12.75">
      <c r="H116"/>
      <c r="I116"/>
      <c r="J116"/>
    </row>
    <row r="117" spans="8:10" ht="12.75">
      <c r="H117"/>
      <c r="I117"/>
      <c r="J117"/>
    </row>
    <row r="118" spans="8:10" ht="12.75">
      <c r="H118"/>
      <c r="I118"/>
      <c r="J118"/>
    </row>
    <row r="119" spans="8:10" ht="12.75">
      <c r="H119"/>
      <c r="I119"/>
      <c r="J119"/>
    </row>
    <row r="120" spans="8:10" ht="12.75">
      <c r="H120"/>
      <c r="I120"/>
      <c r="J120"/>
    </row>
    <row r="121" spans="8:10" ht="12.75">
      <c r="H121"/>
      <c r="I121"/>
      <c r="J121"/>
    </row>
    <row r="122" spans="8:10" ht="12.75">
      <c r="H122"/>
      <c r="I122"/>
      <c r="J122"/>
    </row>
    <row r="123" spans="8:10" ht="12.75">
      <c r="H123"/>
      <c r="I123"/>
      <c r="J123"/>
    </row>
    <row r="124" spans="8:10" ht="12.75">
      <c r="H124"/>
      <c r="I124"/>
      <c r="J124"/>
    </row>
    <row r="125" spans="8:10" ht="12.75">
      <c r="H125"/>
      <c r="I125"/>
      <c r="J125"/>
    </row>
    <row r="126" spans="8:10" ht="12.75">
      <c r="H126"/>
      <c r="I126"/>
      <c r="J126"/>
    </row>
    <row r="127" spans="8:10" ht="12.75">
      <c r="H127"/>
      <c r="I127"/>
      <c r="J127"/>
    </row>
    <row r="128" spans="8:10" ht="12.75">
      <c r="H128"/>
      <c r="I128"/>
      <c r="J128"/>
    </row>
    <row r="129" spans="8:10" ht="12.75">
      <c r="H129"/>
      <c r="I129"/>
      <c r="J129"/>
    </row>
    <row r="130" spans="8:10" ht="12.75">
      <c r="H130"/>
      <c r="I130"/>
      <c r="J130"/>
    </row>
    <row r="131" spans="8:10" ht="12.75">
      <c r="H131"/>
      <c r="I131"/>
      <c r="J131"/>
    </row>
    <row r="132" spans="8:10" ht="12.75">
      <c r="H132"/>
      <c r="I132"/>
      <c r="J132"/>
    </row>
    <row r="133" spans="8:10" ht="12.75">
      <c r="H133"/>
      <c r="I133"/>
      <c r="J133"/>
    </row>
    <row r="134" spans="8:10" ht="12.75">
      <c r="H134"/>
      <c r="I134"/>
      <c r="J134"/>
    </row>
    <row r="135" spans="8:10" ht="12.75">
      <c r="H135"/>
      <c r="I135"/>
      <c r="J135"/>
    </row>
    <row r="136" spans="8:10" ht="12.75">
      <c r="H136"/>
      <c r="I136"/>
      <c r="J136"/>
    </row>
    <row r="137" spans="8:10" ht="12.75">
      <c r="H137"/>
      <c r="I137"/>
      <c r="J137"/>
    </row>
    <row r="138" spans="8:10" ht="12.75">
      <c r="H138"/>
      <c r="I138"/>
      <c r="J138"/>
    </row>
    <row r="139" spans="8:10" ht="12.75">
      <c r="H139"/>
      <c r="I139"/>
      <c r="J139"/>
    </row>
    <row r="140" spans="8:10" ht="12.75">
      <c r="H140"/>
      <c r="I140"/>
      <c r="J140"/>
    </row>
    <row r="141" spans="8:10" ht="12.75">
      <c r="H141"/>
      <c r="I141"/>
      <c r="J141"/>
    </row>
    <row r="142" spans="8:10" ht="12.75">
      <c r="H142"/>
      <c r="I142"/>
      <c r="J142"/>
    </row>
    <row r="143" spans="8:10" ht="12.75">
      <c r="H143"/>
      <c r="I143"/>
      <c r="J143"/>
    </row>
    <row r="144" spans="8:10" ht="12.75">
      <c r="H144"/>
      <c r="I144"/>
      <c r="J144"/>
    </row>
    <row r="145" spans="8:10" ht="12.75">
      <c r="H145"/>
      <c r="I145"/>
      <c r="J145"/>
    </row>
    <row r="146" spans="8:10" ht="12.75">
      <c r="H146"/>
      <c r="I146"/>
      <c r="J146"/>
    </row>
    <row r="147" spans="8:10" ht="12.75">
      <c r="H147"/>
      <c r="I147"/>
      <c r="J147"/>
    </row>
    <row r="148" spans="8:10" ht="12.75">
      <c r="H148"/>
      <c r="I148"/>
      <c r="J148"/>
    </row>
    <row r="149" spans="8:10" ht="12.75">
      <c r="H149"/>
      <c r="I149"/>
      <c r="J149"/>
    </row>
    <row r="150" spans="8:10" ht="12.75">
      <c r="H150"/>
      <c r="I150"/>
      <c r="J150"/>
    </row>
    <row r="151" spans="8:10" ht="12.75">
      <c r="H151"/>
      <c r="I151"/>
      <c r="J151"/>
    </row>
    <row r="152" spans="8:10" ht="12.75">
      <c r="H152"/>
      <c r="I152"/>
      <c r="J152"/>
    </row>
    <row r="153" spans="8:10" ht="12.75">
      <c r="H153"/>
      <c r="I153"/>
      <c r="J15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6"/>
  <sheetViews>
    <sheetView workbookViewId="0" topLeftCell="A1">
      <selection activeCell="K10" sqref="K10"/>
    </sheetView>
  </sheetViews>
  <sheetFormatPr defaultColWidth="9.140625" defaultRowHeight="12.75"/>
  <cols>
    <col min="1" max="1" width="4.7109375" style="0" customWidth="1"/>
    <col min="3" max="3" width="9.57421875" style="0" customWidth="1"/>
    <col min="7" max="7" width="10.00390625" style="0" customWidth="1"/>
    <col min="8" max="8" width="9.57421875" style="6" customWidth="1"/>
    <col min="9" max="10" width="9.28125" style="6" customWidth="1"/>
  </cols>
  <sheetData>
    <row r="2" ht="15">
      <c r="B2" s="2" t="s">
        <v>0</v>
      </c>
    </row>
    <row r="3" spans="2:9" ht="14.25">
      <c r="B3" t="s">
        <v>1</v>
      </c>
      <c r="D3" s="1">
        <v>1</v>
      </c>
      <c r="F3" t="s">
        <v>2</v>
      </c>
      <c r="H3" s="7">
        <v>1</v>
      </c>
      <c r="I3" s="8"/>
    </row>
    <row r="5" spans="2:6" ht="15">
      <c r="B5" s="2" t="s">
        <v>4</v>
      </c>
      <c r="F5" s="2" t="s">
        <v>5</v>
      </c>
    </row>
    <row r="6" spans="2:9" ht="12.75">
      <c r="B6" t="s">
        <v>6</v>
      </c>
      <c r="D6" s="1">
        <v>1</v>
      </c>
      <c r="F6" t="s">
        <v>7</v>
      </c>
      <c r="H6" s="7">
        <v>1</v>
      </c>
      <c r="I6" s="8"/>
    </row>
    <row r="7" spans="2:4" ht="12.75">
      <c r="B7" t="s">
        <v>8</v>
      </c>
      <c r="D7" s="1">
        <v>0.1</v>
      </c>
    </row>
    <row r="8" spans="4:9" ht="12.75">
      <c r="D8" s="4"/>
      <c r="H8" s="8"/>
      <c r="I8" s="8"/>
    </row>
    <row r="9" spans="3:9" ht="12.75">
      <c r="C9" t="s">
        <v>3</v>
      </c>
      <c r="D9" s="5">
        <v>1E-14</v>
      </c>
      <c r="F9" t="s">
        <v>9</v>
      </c>
      <c r="H9" s="7">
        <v>10</v>
      </c>
      <c r="I9" s="8"/>
    </row>
    <row r="11" spans="2:10" ht="12.75">
      <c r="B11" s="3" t="s">
        <v>10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s="6" t="s">
        <v>17</v>
      </c>
      <c r="I11" s="6" t="s">
        <v>18</v>
      </c>
      <c r="J11" s="6" t="s">
        <v>11</v>
      </c>
    </row>
    <row r="12" spans="2:10" ht="12.75">
      <c r="B12">
        <v>0</v>
      </c>
      <c r="C12">
        <f>$D$9*($D$7+($H$9/1000))^2</f>
        <v>1.21E-16</v>
      </c>
      <c r="D12">
        <f>$D$3*$D$6*$D$7</f>
        <v>0.1</v>
      </c>
      <c r="E12">
        <f>($D$7*$D$9/($D$3*$D$6)+($H$3*$H$6*B12/1000))</f>
        <v>1E-15</v>
      </c>
      <c r="F12">
        <f>-(D12+E12)</f>
        <v>-0.100000000000001</v>
      </c>
      <c r="G12">
        <f>(D12*E12)-C12</f>
        <v>-2.0999999999999984E-17</v>
      </c>
      <c r="H12" s="6">
        <f>(-F12-SQRT(F12*F12-4*G12))/2</f>
        <v>-2.0816681711721685E-16</v>
      </c>
      <c r="I12" s="6">
        <f>(D$3*$D$6*$D$7-H12)/($D$7+B12/1000)</f>
        <v>1.000000000000002</v>
      </c>
      <c r="J12" s="6">
        <f>-LOG(I12)</f>
        <v>-8.678947198979575E-16</v>
      </c>
    </row>
    <row r="13" spans="2:10" ht="12.75">
      <c r="B13" s="6">
        <f>B12+$H$9</f>
        <v>10</v>
      </c>
      <c r="C13">
        <f aca="true" t="shared" si="0" ref="C13:C32">$D$9*($D$7+($H$9/1000))^2</f>
        <v>1.21E-16</v>
      </c>
      <c r="D13">
        <f aca="true" t="shared" si="1" ref="D13:D32">$D$3*$D$6*$D$7</f>
        <v>0.1</v>
      </c>
      <c r="E13">
        <f aca="true" t="shared" si="2" ref="E13:E32">($D$7*$D$9/($D$3*$D$6)+($H$3*$H$6*B13/1000))</f>
        <v>0.010000000000001</v>
      </c>
      <c r="F13">
        <f aca="true" t="shared" si="3" ref="F13:F32">-(D13+E13)</f>
        <v>-0.110000000000001</v>
      </c>
      <c r="G13">
        <f aca="true" t="shared" si="4" ref="G13:G32">(D13*E13)-C13</f>
        <v>0.000999999999999979</v>
      </c>
      <c r="H13" s="6">
        <f aca="true" t="shared" si="5" ref="H13:H32">(-F13-SQRT(F13*F13-4*G13))/2</f>
        <v>0.009999999999999655</v>
      </c>
      <c r="I13" s="6">
        <f aca="true" t="shared" si="6" ref="I13:I32">(D$3*$D$6*$D$7-H13)/($D$7+B13/1000)</f>
        <v>0.8181818181818215</v>
      </c>
      <c r="J13" s="6">
        <f aca="true" t="shared" si="7" ref="J13:J32">-LOG(I13)</f>
        <v>0.08715017571889844</v>
      </c>
    </row>
    <row r="14" spans="2:10" ht="12.75">
      <c r="B14" s="6">
        <f aca="true" t="shared" si="8" ref="B14:B32">B13+$H$9</f>
        <v>20</v>
      </c>
      <c r="C14">
        <f t="shared" si="0"/>
        <v>1.21E-16</v>
      </c>
      <c r="D14">
        <f t="shared" si="1"/>
        <v>0.1</v>
      </c>
      <c r="E14">
        <f t="shared" si="2"/>
        <v>0.020000000000001</v>
      </c>
      <c r="F14">
        <f t="shared" si="3"/>
        <v>-0.12000000000000101</v>
      </c>
      <c r="G14">
        <f t="shared" si="4"/>
        <v>0.0019999999999999792</v>
      </c>
      <c r="H14" s="6">
        <f t="shared" si="5"/>
        <v>0.019999999999999483</v>
      </c>
      <c r="I14" s="6">
        <f t="shared" si="6"/>
        <v>0.666666666666671</v>
      </c>
      <c r="J14" s="6">
        <f t="shared" si="7"/>
        <v>0.17609125905567843</v>
      </c>
    </row>
    <row r="15" spans="2:10" ht="12.75">
      <c r="B15" s="6">
        <f t="shared" si="8"/>
        <v>30</v>
      </c>
      <c r="C15">
        <f t="shared" si="0"/>
        <v>1.21E-16</v>
      </c>
      <c r="D15">
        <f t="shared" si="1"/>
        <v>0.1</v>
      </c>
      <c r="E15">
        <f t="shared" si="2"/>
        <v>0.030000000000000998</v>
      </c>
      <c r="F15">
        <f t="shared" si="3"/>
        <v>-0.130000000000001</v>
      </c>
      <c r="G15">
        <f t="shared" si="4"/>
        <v>0.002999999999999979</v>
      </c>
      <c r="H15" s="6">
        <f t="shared" si="5"/>
        <v>0.029999999999999263</v>
      </c>
      <c r="I15" s="6">
        <f t="shared" si="6"/>
        <v>0.5384615384615441</v>
      </c>
      <c r="J15" s="6">
        <f t="shared" si="7"/>
        <v>0.2688453122925754</v>
      </c>
    </row>
    <row r="16" spans="2:10" ht="12.75">
      <c r="B16" s="6">
        <f t="shared" si="8"/>
        <v>40</v>
      </c>
      <c r="C16">
        <f t="shared" si="0"/>
        <v>1.21E-16</v>
      </c>
      <c r="D16">
        <f t="shared" si="1"/>
        <v>0.1</v>
      </c>
      <c r="E16">
        <f t="shared" si="2"/>
        <v>0.040000000000001</v>
      </c>
      <c r="F16">
        <f t="shared" si="3"/>
        <v>-0.140000000000001</v>
      </c>
      <c r="G16">
        <f t="shared" si="4"/>
        <v>0.003999999999999978</v>
      </c>
      <c r="H16" s="6">
        <f t="shared" si="5"/>
        <v>0.03999999999999897</v>
      </c>
      <c r="I16" s="6">
        <f t="shared" si="6"/>
        <v>0.42857142857143593</v>
      </c>
      <c r="J16" s="6">
        <f t="shared" si="7"/>
        <v>0.36797678529458694</v>
      </c>
    </row>
    <row r="17" spans="2:10" ht="12.75">
      <c r="B17" s="6">
        <f t="shared" si="8"/>
        <v>50</v>
      </c>
      <c r="C17">
        <f t="shared" si="0"/>
        <v>1.21E-16</v>
      </c>
      <c r="D17">
        <f t="shared" si="1"/>
        <v>0.1</v>
      </c>
      <c r="E17">
        <f t="shared" si="2"/>
        <v>0.050000000000001</v>
      </c>
      <c r="F17">
        <f t="shared" si="3"/>
        <v>-0.15000000000000102</v>
      </c>
      <c r="G17">
        <f t="shared" si="4"/>
        <v>0.004999999999999979</v>
      </c>
      <c r="H17" s="6">
        <f t="shared" si="5"/>
        <v>0.04999999999999856</v>
      </c>
      <c r="I17" s="6">
        <f t="shared" si="6"/>
        <v>0.3333333333333429</v>
      </c>
      <c r="J17" s="6">
        <f t="shared" si="7"/>
        <v>0.47712125471964995</v>
      </c>
    </row>
    <row r="18" spans="2:10" ht="12.75">
      <c r="B18" s="6">
        <f t="shared" si="8"/>
        <v>60</v>
      </c>
      <c r="C18">
        <f t="shared" si="0"/>
        <v>1.21E-16</v>
      </c>
      <c r="D18">
        <f t="shared" si="1"/>
        <v>0.1</v>
      </c>
      <c r="E18">
        <f t="shared" si="2"/>
        <v>0.060000000000001</v>
      </c>
      <c r="F18">
        <f t="shared" si="3"/>
        <v>-0.160000000000001</v>
      </c>
      <c r="G18">
        <f t="shared" si="4"/>
        <v>0.0059999999999999784</v>
      </c>
      <c r="H18" s="6">
        <f t="shared" si="5"/>
        <v>0.05999999999999796</v>
      </c>
      <c r="I18" s="6">
        <f t="shared" si="6"/>
        <v>0.25000000000001277</v>
      </c>
      <c r="J18" s="6">
        <f t="shared" si="7"/>
        <v>0.6020599913279402</v>
      </c>
    </row>
    <row r="19" spans="2:10" ht="12.75">
      <c r="B19" s="6">
        <f t="shared" si="8"/>
        <v>70</v>
      </c>
      <c r="C19">
        <f t="shared" si="0"/>
        <v>1.21E-16</v>
      </c>
      <c r="D19">
        <f t="shared" si="1"/>
        <v>0.1</v>
      </c>
      <c r="E19">
        <f t="shared" si="2"/>
        <v>0.070000000000001</v>
      </c>
      <c r="F19">
        <f t="shared" si="3"/>
        <v>-0.170000000000001</v>
      </c>
      <c r="G19">
        <f t="shared" si="4"/>
        <v>0.006999999999999979</v>
      </c>
      <c r="H19" s="6">
        <f t="shared" si="5"/>
        <v>0.06999999999999694</v>
      </c>
      <c r="I19" s="6">
        <f t="shared" si="6"/>
        <v>0.17647058823531214</v>
      </c>
      <c r="J19" s="6">
        <f t="shared" si="7"/>
        <v>0.7533276666585671</v>
      </c>
    </row>
    <row r="20" spans="2:10" ht="12.75">
      <c r="B20" s="6">
        <f t="shared" si="8"/>
        <v>80</v>
      </c>
      <c r="C20">
        <f t="shared" si="0"/>
        <v>1.21E-16</v>
      </c>
      <c r="D20">
        <f t="shared" si="1"/>
        <v>0.1</v>
      </c>
      <c r="E20">
        <f t="shared" si="2"/>
        <v>0.080000000000001</v>
      </c>
      <c r="F20">
        <f t="shared" si="3"/>
        <v>-0.180000000000001</v>
      </c>
      <c r="G20">
        <f t="shared" si="4"/>
        <v>0.00799999999999998</v>
      </c>
      <c r="H20" s="6">
        <f t="shared" si="5"/>
        <v>0.07999999999999498</v>
      </c>
      <c r="I20" s="6">
        <f t="shared" si="6"/>
        <v>0.11111111111113904</v>
      </c>
      <c r="J20" s="6">
        <f t="shared" si="7"/>
        <v>0.9542425094392157</v>
      </c>
    </row>
    <row r="21" spans="2:10" ht="12.75">
      <c r="B21" s="6">
        <f t="shared" si="8"/>
        <v>90</v>
      </c>
      <c r="C21">
        <f t="shared" si="0"/>
        <v>1.21E-16</v>
      </c>
      <c r="D21">
        <f t="shared" si="1"/>
        <v>0.1</v>
      </c>
      <c r="E21">
        <f t="shared" si="2"/>
        <v>0.090000000000001</v>
      </c>
      <c r="F21">
        <f t="shared" si="3"/>
        <v>-0.190000000000001</v>
      </c>
      <c r="G21">
        <f t="shared" si="4"/>
        <v>0.008999999999999979</v>
      </c>
      <c r="H21" s="6">
        <f t="shared" si="5"/>
        <v>0.08999999999998881</v>
      </c>
      <c r="I21" s="6">
        <f t="shared" si="6"/>
        <v>0.052631578947427336</v>
      </c>
      <c r="J21" s="6">
        <f t="shared" si="7"/>
        <v>1.2787536009523428</v>
      </c>
    </row>
    <row r="22" spans="2:10" ht="12.75">
      <c r="B22" s="6">
        <f t="shared" si="8"/>
        <v>100</v>
      </c>
      <c r="C22">
        <f t="shared" si="0"/>
        <v>1.21E-16</v>
      </c>
      <c r="D22">
        <f t="shared" si="1"/>
        <v>0.1</v>
      </c>
      <c r="E22">
        <f t="shared" si="2"/>
        <v>0.100000000000001</v>
      </c>
      <c r="F22">
        <f t="shared" si="3"/>
        <v>-0.200000000000001</v>
      </c>
      <c r="G22">
        <f t="shared" si="4"/>
        <v>0.00999999999999998</v>
      </c>
      <c r="H22" s="6">
        <f t="shared" si="5"/>
        <v>0.0999999889804432</v>
      </c>
      <c r="I22" s="6">
        <f t="shared" si="6"/>
        <v>5.509778404355625E-08</v>
      </c>
      <c r="J22" s="6">
        <f t="shared" si="7"/>
        <v>7.258865867518598</v>
      </c>
    </row>
    <row r="23" spans="2:10" ht="12.75">
      <c r="B23" s="6">
        <f t="shared" si="8"/>
        <v>110</v>
      </c>
      <c r="C23">
        <f t="shared" si="0"/>
        <v>1.21E-16</v>
      </c>
      <c r="D23">
        <f t="shared" si="1"/>
        <v>0.1</v>
      </c>
      <c r="E23">
        <f t="shared" si="2"/>
        <v>0.110000000000001</v>
      </c>
      <c r="F23">
        <f t="shared" si="3"/>
        <v>-0.21000000000000102</v>
      </c>
      <c r="G23">
        <f t="shared" si="4"/>
        <v>0.010999999999999979</v>
      </c>
      <c r="H23" s="6">
        <f t="shared" si="5"/>
        <v>0.0999999999999876</v>
      </c>
      <c r="I23" s="6">
        <f t="shared" si="6"/>
        <v>5.907972523898154E-14</v>
      </c>
      <c r="J23" s="6">
        <f t="shared" si="7"/>
        <v>13.22856153312095</v>
      </c>
    </row>
    <row r="24" spans="2:10" ht="12.75">
      <c r="B24" s="6">
        <f t="shared" si="8"/>
        <v>120</v>
      </c>
      <c r="C24">
        <f t="shared" si="0"/>
        <v>1.21E-16</v>
      </c>
      <c r="D24">
        <f t="shared" si="1"/>
        <v>0.1</v>
      </c>
      <c r="E24">
        <f t="shared" si="2"/>
        <v>0.120000000000001</v>
      </c>
      <c r="F24">
        <f t="shared" si="3"/>
        <v>-0.220000000000001</v>
      </c>
      <c r="G24">
        <f t="shared" si="4"/>
        <v>0.01199999999999998</v>
      </c>
      <c r="H24" s="6">
        <f t="shared" si="5"/>
        <v>0.09999999999999394</v>
      </c>
      <c r="I24" s="6">
        <f t="shared" si="6"/>
        <v>2.756633305461326E-14</v>
      </c>
      <c r="J24" s="6">
        <f t="shared" si="7"/>
        <v>13.559621001034731</v>
      </c>
    </row>
    <row r="25" spans="2:10" ht="12.75">
      <c r="B25" s="6">
        <f t="shared" si="8"/>
        <v>130</v>
      </c>
      <c r="C25">
        <f t="shared" si="0"/>
        <v>1.21E-16</v>
      </c>
      <c r="D25">
        <f t="shared" si="1"/>
        <v>0.1</v>
      </c>
      <c r="E25">
        <f t="shared" si="2"/>
        <v>0.130000000000001</v>
      </c>
      <c r="F25">
        <f t="shared" si="3"/>
        <v>-0.230000000000001</v>
      </c>
      <c r="G25">
        <f t="shared" si="4"/>
        <v>0.01299999999999998</v>
      </c>
      <c r="H25" s="6">
        <f t="shared" si="5"/>
        <v>0.09999999999999595</v>
      </c>
      <c r="I25" s="6">
        <f t="shared" si="6"/>
        <v>1.7618756695138353E-14</v>
      </c>
      <c r="J25" s="6">
        <f t="shared" si="7"/>
        <v>13.754024741752122</v>
      </c>
    </row>
    <row r="26" spans="2:10" ht="12.75">
      <c r="B26" s="6">
        <f t="shared" si="8"/>
        <v>140</v>
      </c>
      <c r="C26">
        <f t="shared" si="0"/>
        <v>1.21E-16</v>
      </c>
      <c r="D26">
        <f t="shared" si="1"/>
        <v>0.1</v>
      </c>
      <c r="E26">
        <f t="shared" si="2"/>
        <v>0.140000000000001</v>
      </c>
      <c r="F26">
        <f t="shared" si="3"/>
        <v>-0.24000000000000102</v>
      </c>
      <c r="G26">
        <f t="shared" si="4"/>
        <v>0.013999999999999981</v>
      </c>
      <c r="H26" s="6">
        <f t="shared" si="5"/>
        <v>0.09999999999999697</v>
      </c>
      <c r="I26" s="6">
        <f t="shared" si="6"/>
        <v>1.266348137463069E-14</v>
      </c>
      <c r="J26" s="6">
        <f t="shared" si="7"/>
        <v>13.897446884054435</v>
      </c>
    </row>
    <row r="27" spans="2:10" ht="12.75">
      <c r="B27" s="6">
        <f t="shared" si="8"/>
        <v>150</v>
      </c>
      <c r="C27">
        <f t="shared" si="0"/>
        <v>1.21E-16</v>
      </c>
      <c r="D27">
        <f t="shared" si="1"/>
        <v>0.1</v>
      </c>
      <c r="E27">
        <f t="shared" si="2"/>
        <v>0.150000000000001</v>
      </c>
      <c r="F27">
        <f t="shared" si="3"/>
        <v>-0.250000000000001</v>
      </c>
      <c r="G27">
        <f t="shared" si="4"/>
        <v>0.014999999999999979</v>
      </c>
      <c r="H27" s="6">
        <f t="shared" si="5"/>
        <v>0.09999999999999758</v>
      </c>
      <c r="I27" s="6">
        <f t="shared" si="6"/>
        <v>9.71445146547012E-15</v>
      </c>
      <c r="J27" s="6">
        <f t="shared" si="7"/>
        <v>14.01258171716869</v>
      </c>
    </row>
    <row r="28" spans="2:10" ht="12.75">
      <c r="B28" s="6">
        <f t="shared" si="8"/>
        <v>160</v>
      </c>
      <c r="C28">
        <f t="shared" si="0"/>
        <v>1.21E-16</v>
      </c>
      <c r="D28">
        <f t="shared" si="1"/>
        <v>0.1</v>
      </c>
      <c r="E28">
        <f t="shared" si="2"/>
        <v>0.160000000000001</v>
      </c>
      <c r="F28">
        <f t="shared" si="3"/>
        <v>-0.260000000000001</v>
      </c>
      <c r="G28">
        <f t="shared" si="4"/>
        <v>0.01599999999999998</v>
      </c>
      <c r="H28" s="6">
        <f t="shared" si="5"/>
        <v>0.099999999999998</v>
      </c>
      <c r="I28" s="6">
        <f t="shared" si="6"/>
        <v>7.739535508204215E-15</v>
      </c>
      <c r="J28" s="6">
        <f t="shared" si="7"/>
        <v>14.11128510291879</v>
      </c>
    </row>
    <row r="29" spans="2:10" ht="12.75">
      <c r="B29" s="6">
        <f t="shared" si="8"/>
        <v>170</v>
      </c>
      <c r="C29">
        <f t="shared" si="0"/>
        <v>1.21E-16</v>
      </c>
      <c r="D29">
        <f t="shared" si="1"/>
        <v>0.1</v>
      </c>
      <c r="E29">
        <f t="shared" si="2"/>
        <v>0.170000000000001</v>
      </c>
      <c r="F29">
        <f t="shared" si="3"/>
        <v>-0.270000000000001</v>
      </c>
      <c r="G29">
        <f t="shared" si="4"/>
        <v>0.01699999999999998</v>
      </c>
      <c r="H29" s="6">
        <f t="shared" si="5"/>
        <v>0.09999999999999827</v>
      </c>
      <c r="I29" s="6">
        <f t="shared" si="6"/>
        <v>6.424901762877063E-15</v>
      </c>
      <c r="J29" s="6">
        <f t="shared" si="7"/>
        <v>14.192133508333878</v>
      </c>
    </row>
    <row r="30" spans="2:10" ht="12.75">
      <c r="B30" s="6">
        <f t="shared" si="8"/>
        <v>180</v>
      </c>
      <c r="C30">
        <f t="shared" si="0"/>
        <v>1.21E-16</v>
      </c>
      <c r="D30">
        <f t="shared" si="1"/>
        <v>0.1</v>
      </c>
      <c r="E30">
        <f t="shared" si="2"/>
        <v>0.180000000000001</v>
      </c>
      <c r="F30">
        <f t="shared" si="3"/>
        <v>-0.280000000000001</v>
      </c>
      <c r="G30">
        <f t="shared" si="4"/>
        <v>0.017999999999999978</v>
      </c>
      <c r="H30" s="6">
        <f t="shared" si="5"/>
        <v>0.09999999999999842</v>
      </c>
      <c r="I30" s="6">
        <f t="shared" si="6"/>
        <v>5.6502421788958855E-15</v>
      </c>
      <c r="J30" s="6">
        <f t="shared" si="7"/>
        <v>14.247932937188693</v>
      </c>
    </row>
    <row r="31" spans="2:10" ht="12.75">
      <c r="B31" s="6">
        <f t="shared" si="8"/>
        <v>190</v>
      </c>
      <c r="C31">
        <f t="shared" si="0"/>
        <v>1.21E-16</v>
      </c>
      <c r="D31">
        <f t="shared" si="1"/>
        <v>0.1</v>
      </c>
      <c r="E31">
        <f t="shared" si="2"/>
        <v>0.190000000000001</v>
      </c>
      <c r="F31">
        <f t="shared" si="3"/>
        <v>-0.29000000000000103</v>
      </c>
      <c r="G31">
        <f t="shared" si="4"/>
        <v>0.01899999999999998</v>
      </c>
      <c r="H31" s="6">
        <f t="shared" si="5"/>
        <v>0.0999999999999986</v>
      </c>
      <c r="I31" s="6">
        <f t="shared" si="6"/>
        <v>4.833298512376758E-15</v>
      </c>
      <c r="J31" s="6">
        <f t="shared" si="7"/>
        <v>14.315756381299261</v>
      </c>
    </row>
    <row r="32" spans="2:10" ht="12.75">
      <c r="B32" s="6">
        <f t="shared" si="8"/>
        <v>200</v>
      </c>
      <c r="C32">
        <f t="shared" si="0"/>
        <v>1.21E-16</v>
      </c>
      <c r="D32">
        <f t="shared" si="1"/>
        <v>0.1</v>
      </c>
      <c r="E32">
        <f t="shared" si="2"/>
        <v>0.200000000000001</v>
      </c>
      <c r="F32">
        <f t="shared" si="3"/>
        <v>-0.30000000000000104</v>
      </c>
      <c r="G32">
        <f t="shared" si="4"/>
        <v>0.01999999999999998</v>
      </c>
      <c r="H32" s="6">
        <f t="shared" si="5"/>
        <v>0.09999999999999876</v>
      </c>
      <c r="I32" s="6">
        <f t="shared" si="6"/>
        <v>4.163336342344336E-15</v>
      </c>
      <c r="J32" s="6">
        <f t="shared" si="7"/>
        <v>14.380558502463284</v>
      </c>
    </row>
    <row r="33" spans="8:10" ht="12.75">
      <c r="H33"/>
      <c r="I33"/>
      <c r="J33"/>
    </row>
    <row r="34" spans="8:10" ht="12.75">
      <c r="H34"/>
      <c r="I34"/>
      <c r="J34"/>
    </row>
    <row r="35" spans="8:10" ht="12.75">
      <c r="H35"/>
      <c r="I35"/>
      <c r="J35"/>
    </row>
    <row r="36" spans="8:10" ht="12.75">
      <c r="H36"/>
      <c r="I36"/>
      <c r="J36"/>
    </row>
    <row r="37" spans="8:10" ht="12.75">
      <c r="H37"/>
      <c r="I37"/>
      <c r="J37"/>
    </row>
    <row r="38" spans="8:10" ht="12.75">
      <c r="H38"/>
      <c r="I38"/>
      <c r="J38"/>
    </row>
    <row r="39" spans="8:10" ht="12.75">
      <c r="H39"/>
      <c r="I39"/>
      <c r="J39"/>
    </row>
    <row r="40" spans="8:10" ht="12.75">
      <c r="H40"/>
      <c r="I40"/>
      <c r="J40"/>
    </row>
    <row r="41" spans="8:10" ht="12.75">
      <c r="H41"/>
      <c r="I41"/>
      <c r="J41"/>
    </row>
    <row r="42" spans="8:10" ht="12.75">
      <c r="H42"/>
      <c r="I42"/>
      <c r="J42"/>
    </row>
    <row r="43" spans="8:10" ht="12.75">
      <c r="H43"/>
      <c r="I43"/>
      <c r="J43"/>
    </row>
    <row r="44" spans="8:10" ht="12.75">
      <c r="H44"/>
      <c r="I44"/>
      <c r="J44"/>
    </row>
    <row r="45" spans="8:10" ht="12.75">
      <c r="H45"/>
      <c r="I45"/>
      <c r="J45"/>
    </row>
    <row r="46" spans="8:10" ht="12.75">
      <c r="H46"/>
      <c r="I46"/>
      <c r="J46"/>
    </row>
    <row r="47" spans="8:10" ht="12.75">
      <c r="H47"/>
      <c r="I47"/>
      <c r="J47"/>
    </row>
    <row r="48" spans="8:10" ht="12.75">
      <c r="H48"/>
      <c r="I48"/>
      <c r="J48"/>
    </row>
    <row r="49" spans="8:10" ht="12.75">
      <c r="H49"/>
      <c r="I49"/>
      <c r="J49"/>
    </row>
    <row r="50" spans="8:10" ht="12.75">
      <c r="H50"/>
      <c r="I50"/>
      <c r="J50"/>
    </row>
    <row r="51" spans="8:10" ht="12.75">
      <c r="H51"/>
      <c r="I51"/>
      <c r="J51"/>
    </row>
    <row r="52" spans="8:10" ht="12.75">
      <c r="H52"/>
      <c r="I52"/>
      <c r="J52"/>
    </row>
    <row r="53" spans="8:10" ht="12.75">
      <c r="H53"/>
      <c r="I53"/>
      <c r="J53"/>
    </row>
    <row r="54" spans="8:10" ht="12.75">
      <c r="H54"/>
      <c r="I54"/>
      <c r="J54"/>
    </row>
    <row r="55" spans="8:10" ht="12.75">
      <c r="H55"/>
      <c r="I55"/>
      <c r="J55"/>
    </row>
    <row r="56" spans="8:10" ht="12.75">
      <c r="H56"/>
      <c r="I56"/>
      <c r="J56"/>
    </row>
    <row r="57" spans="8:10" ht="12.75">
      <c r="H57"/>
      <c r="I57"/>
      <c r="J57"/>
    </row>
    <row r="58" spans="8:10" ht="12.75">
      <c r="H58"/>
      <c r="I58"/>
      <c r="J58"/>
    </row>
    <row r="59" spans="8:10" ht="12.75">
      <c r="H59"/>
      <c r="I59"/>
      <c r="J59"/>
    </row>
    <row r="60" spans="8:10" ht="12.75">
      <c r="H60"/>
      <c r="I60"/>
      <c r="J60"/>
    </row>
    <row r="61" spans="8:10" ht="12.75">
      <c r="H61"/>
      <c r="I61"/>
      <c r="J61"/>
    </row>
    <row r="62" spans="8:10" ht="12.75">
      <c r="H62"/>
      <c r="I62"/>
      <c r="J62"/>
    </row>
    <row r="63" spans="8:10" ht="12.75">
      <c r="H63"/>
      <c r="I63"/>
      <c r="J63"/>
    </row>
    <row r="64" spans="8:10" ht="12.75">
      <c r="H64"/>
      <c r="I64"/>
      <c r="J64"/>
    </row>
    <row r="65" spans="8:10" ht="12.75">
      <c r="H65"/>
      <c r="I65"/>
      <c r="J65"/>
    </row>
    <row r="66" spans="8:10" ht="12.75">
      <c r="H66"/>
      <c r="I66"/>
      <c r="J66"/>
    </row>
    <row r="67" spans="8:10" ht="12.75">
      <c r="H67"/>
      <c r="I67"/>
      <c r="J67"/>
    </row>
    <row r="68" spans="8:10" ht="12.75">
      <c r="H68"/>
      <c r="I68"/>
      <c r="J68"/>
    </row>
    <row r="69" spans="8:10" ht="12.75">
      <c r="H69"/>
      <c r="I69"/>
      <c r="J69"/>
    </row>
    <row r="70" spans="8:10" ht="12.75">
      <c r="H70"/>
      <c r="I70"/>
      <c r="J70"/>
    </row>
    <row r="71" spans="8:10" ht="12.75">
      <c r="H71"/>
      <c r="I71"/>
      <c r="J71"/>
    </row>
    <row r="72" spans="8:10" ht="12.75">
      <c r="H72"/>
      <c r="I72"/>
      <c r="J72"/>
    </row>
    <row r="73" spans="8:10" ht="12.75">
      <c r="H73"/>
      <c r="I73"/>
      <c r="J73"/>
    </row>
    <row r="74" spans="8:10" ht="12.75">
      <c r="H74"/>
      <c r="I74"/>
      <c r="J74"/>
    </row>
    <row r="75" spans="8:10" ht="12.75">
      <c r="H75"/>
      <c r="I75"/>
      <c r="J75"/>
    </row>
    <row r="76" spans="8:10" ht="12.75">
      <c r="H76"/>
      <c r="I76"/>
      <c r="J76"/>
    </row>
    <row r="77" spans="8:10" ht="12.75">
      <c r="H77"/>
      <c r="I77"/>
      <c r="J77"/>
    </row>
    <row r="78" spans="8:10" ht="12.75">
      <c r="H78"/>
      <c r="I78"/>
      <c r="J78"/>
    </row>
    <row r="79" spans="8:10" ht="12.75">
      <c r="H79"/>
      <c r="I79"/>
      <c r="J79"/>
    </row>
    <row r="80" spans="8:10" ht="12.75">
      <c r="H80"/>
      <c r="I80"/>
      <c r="J80"/>
    </row>
    <row r="81" spans="8:10" ht="12.75">
      <c r="H81"/>
      <c r="I81"/>
      <c r="J81"/>
    </row>
    <row r="82" spans="8:10" ht="12.75">
      <c r="H82"/>
      <c r="I82"/>
      <c r="J82"/>
    </row>
    <row r="83" spans="8:10" ht="12.75">
      <c r="H83"/>
      <c r="I83"/>
      <c r="J83"/>
    </row>
    <row r="84" spans="8:10" ht="12.75">
      <c r="H84"/>
      <c r="I84"/>
      <c r="J84"/>
    </row>
    <row r="85" spans="8:10" ht="12.75">
      <c r="H85"/>
      <c r="I85"/>
      <c r="J85"/>
    </row>
    <row r="86" spans="8:10" ht="12.75">
      <c r="H86"/>
      <c r="I86"/>
      <c r="J86"/>
    </row>
    <row r="87" spans="8:10" ht="12.75">
      <c r="H87"/>
      <c r="I87"/>
      <c r="J87"/>
    </row>
    <row r="88" spans="8:10" ht="12.75">
      <c r="H88"/>
      <c r="I88"/>
      <c r="J88"/>
    </row>
    <row r="89" spans="8:10" ht="12.75">
      <c r="H89"/>
      <c r="I89"/>
      <c r="J89"/>
    </row>
    <row r="90" spans="8:10" ht="12.75">
      <c r="H90"/>
      <c r="I90"/>
      <c r="J90"/>
    </row>
    <row r="91" spans="8:10" ht="12.75">
      <c r="H91"/>
      <c r="I91"/>
      <c r="J91"/>
    </row>
    <row r="92" spans="8:10" ht="12.75">
      <c r="H92"/>
      <c r="I92"/>
      <c r="J92"/>
    </row>
    <row r="93" spans="8:10" ht="12.75">
      <c r="H93"/>
      <c r="I93"/>
      <c r="J93"/>
    </row>
    <row r="94" spans="8:10" ht="12.75">
      <c r="H94"/>
      <c r="I94"/>
      <c r="J94"/>
    </row>
    <row r="95" spans="8:10" ht="12.75">
      <c r="H95"/>
      <c r="I95"/>
      <c r="J95"/>
    </row>
    <row r="96" spans="8:10" ht="12.75">
      <c r="H96"/>
      <c r="I96"/>
      <c r="J96"/>
    </row>
    <row r="97" spans="8:10" ht="12.75">
      <c r="H97"/>
      <c r="I97"/>
      <c r="J97"/>
    </row>
    <row r="98" spans="8:10" ht="12.75">
      <c r="H98"/>
      <c r="I98"/>
      <c r="J98"/>
    </row>
    <row r="99" spans="8:10" ht="12.75">
      <c r="H99"/>
      <c r="I99"/>
      <c r="J99"/>
    </row>
    <row r="100" spans="8:10" ht="12.75">
      <c r="H100"/>
      <c r="I100"/>
      <c r="J100"/>
    </row>
    <row r="101" spans="8:10" ht="12.75">
      <c r="H101"/>
      <c r="I101"/>
      <c r="J101"/>
    </row>
    <row r="102" spans="8:10" ht="12.75">
      <c r="H102"/>
      <c r="I102"/>
      <c r="J102"/>
    </row>
    <row r="103" spans="8:10" ht="12.75">
      <c r="H103"/>
      <c r="I103"/>
      <c r="J103"/>
    </row>
    <row r="104" spans="8:10" ht="12.75">
      <c r="H104"/>
      <c r="I104"/>
      <c r="J104"/>
    </row>
    <row r="105" spans="8:10" ht="12.75">
      <c r="H105"/>
      <c r="I105"/>
      <c r="J105"/>
    </row>
    <row r="106" spans="8:10" ht="12.75">
      <c r="H106"/>
      <c r="I106"/>
      <c r="J106"/>
    </row>
    <row r="107" spans="8:10" ht="12.75">
      <c r="H107"/>
      <c r="I107"/>
      <c r="J107"/>
    </row>
    <row r="108" spans="8:10" ht="12.75">
      <c r="H108"/>
      <c r="I108"/>
      <c r="J108"/>
    </row>
    <row r="109" spans="8:10" ht="12.75">
      <c r="H109"/>
      <c r="I109"/>
      <c r="J109"/>
    </row>
    <row r="110" spans="8:10" ht="12.75">
      <c r="H110"/>
      <c r="I110"/>
      <c r="J110"/>
    </row>
    <row r="111" spans="8:10" ht="12.75">
      <c r="H111"/>
      <c r="I111"/>
      <c r="J111"/>
    </row>
    <row r="112" spans="8:10" ht="12.75">
      <c r="H112"/>
      <c r="I112"/>
      <c r="J112"/>
    </row>
    <row r="113" spans="8:10" ht="12.75">
      <c r="H113"/>
      <c r="I113"/>
      <c r="J113"/>
    </row>
    <row r="114" spans="8:10" ht="12.75">
      <c r="H114"/>
      <c r="I114"/>
      <c r="J114"/>
    </row>
    <row r="115" spans="8:10" ht="12.75">
      <c r="H115"/>
      <c r="I115"/>
      <c r="J115"/>
    </row>
    <row r="116" spans="8:10" ht="12.75">
      <c r="H116"/>
      <c r="I116"/>
      <c r="J116"/>
    </row>
    <row r="117" spans="8:10" ht="12.75">
      <c r="H117"/>
      <c r="I117"/>
      <c r="J117"/>
    </row>
    <row r="118" spans="8:10" ht="12.75">
      <c r="H118"/>
      <c r="I118"/>
      <c r="J118"/>
    </row>
    <row r="119" spans="8:10" ht="12.75">
      <c r="H119"/>
      <c r="I119"/>
      <c r="J119"/>
    </row>
    <row r="120" spans="8:10" ht="12.75">
      <c r="H120"/>
      <c r="I120"/>
      <c r="J120"/>
    </row>
    <row r="121" spans="8:10" ht="12.75">
      <c r="H121"/>
      <c r="I121"/>
      <c r="J121"/>
    </row>
    <row r="122" spans="8:10" ht="12.75">
      <c r="H122"/>
      <c r="I122"/>
      <c r="J122"/>
    </row>
    <row r="123" spans="8:10" ht="12.75">
      <c r="H123"/>
      <c r="I123"/>
      <c r="J123"/>
    </row>
    <row r="124" spans="8:10" ht="12.75">
      <c r="H124"/>
      <c r="I124"/>
      <c r="J124"/>
    </row>
    <row r="125" spans="8:10" ht="12.75">
      <c r="H125"/>
      <c r="I125"/>
      <c r="J125"/>
    </row>
    <row r="126" spans="8:10" ht="12.75">
      <c r="H126"/>
      <c r="I126"/>
      <c r="J126"/>
    </row>
    <row r="127" spans="8:10" ht="12.75">
      <c r="H127"/>
      <c r="I127"/>
      <c r="J127"/>
    </row>
    <row r="128" spans="8:10" ht="12.75">
      <c r="H128"/>
      <c r="I128"/>
      <c r="J128"/>
    </row>
    <row r="129" spans="8:10" ht="12.75">
      <c r="H129"/>
      <c r="I129"/>
      <c r="J129"/>
    </row>
    <row r="130" spans="8:10" ht="12.75">
      <c r="H130"/>
      <c r="I130"/>
      <c r="J130"/>
    </row>
    <row r="131" spans="8:10" ht="12.75">
      <c r="H131"/>
      <c r="I131"/>
      <c r="J131"/>
    </row>
    <row r="132" spans="8:10" ht="12.75">
      <c r="H132"/>
      <c r="I132"/>
      <c r="J132"/>
    </row>
    <row r="133" spans="8:10" ht="12.75">
      <c r="H133"/>
      <c r="I133"/>
      <c r="J133"/>
    </row>
    <row r="134" spans="8:10" ht="12.75">
      <c r="H134"/>
      <c r="I134"/>
      <c r="J134"/>
    </row>
    <row r="135" spans="8:10" ht="12.75">
      <c r="H135"/>
      <c r="I135"/>
      <c r="J135"/>
    </row>
    <row r="136" spans="8:10" ht="12.75">
      <c r="H136"/>
      <c r="I136"/>
      <c r="J136"/>
    </row>
    <row r="137" spans="8:10" ht="12.75">
      <c r="H137"/>
      <c r="I137"/>
      <c r="J137"/>
    </row>
    <row r="138" spans="8:10" ht="12.75">
      <c r="H138"/>
      <c r="I138"/>
      <c r="J138"/>
    </row>
    <row r="139" spans="8:10" ht="12.75">
      <c r="H139"/>
      <c r="I139"/>
      <c r="J139"/>
    </row>
    <row r="140" spans="8:10" ht="12.75">
      <c r="H140"/>
      <c r="I140"/>
      <c r="J140"/>
    </row>
    <row r="141" spans="8:10" ht="12.75">
      <c r="H141"/>
      <c r="I141"/>
      <c r="J141"/>
    </row>
    <row r="142" spans="8:10" ht="12.75">
      <c r="H142"/>
      <c r="I142"/>
      <c r="J142"/>
    </row>
    <row r="143" spans="8:10" ht="12.75">
      <c r="H143"/>
      <c r="I143"/>
      <c r="J143"/>
    </row>
    <row r="144" spans="8:10" ht="12.75">
      <c r="H144"/>
      <c r="I144"/>
      <c r="J144"/>
    </row>
    <row r="145" spans="8:10" ht="12.75">
      <c r="H145"/>
      <c r="I145"/>
      <c r="J145"/>
    </row>
    <row r="146" spans="8:10" ht="12.75">
      <c r="H146"/>
      <c r="I146"/>
      <c r="J146"/>
    </row>
    <row r="147" spans="8:10" ht="12.75">
      <c r="H147"/>
      <c r="I147"/>
      <c r="J147"/>
    </row>
    <row r="148" spans="8:10" ht="12.75">
      <c r="H148"/>
      <c r="I148"/>
      <c r="J148"/>
    </row>
    <row r="149" spans="8:10" ht="12.75">
      <c r="H149"/>
      <c r="I149"/>
      <c r="J149"/>
    </row>
    <row r="150" spans="8:10" ht="12.75">
      <c r="H150"/>
      <c r="I150"/>
      <c r="J150"/>
    </row>
    <row r="151" spans="8:10" ht="12.75">
      <c r="H151"/>
      <c r="I151"/>
      <c r="J151"/>
    </row>
    <row r="152" spans="8:10" ht="12.75">
      <c r="H152"/>
      <c r="I152"/>
      <c r="J152"/>
    </row>
    <row r="153" spans="8:10" ht="12.75">
      <c r="H153"/>
      <c r="I153"/>
      <c r="J153"/>
    </row>
    <row r="154" spans="8:10" ht="12.75">
      <c r="H154"/>
      <c r="I154"/>
      <c r="J154"/>
    </row>
    <row r="155" spans="8:10" ht="12.75">
      <c r="H155"/>
      <c r="I155"/>
      <c r="J155"/>
    </row>
    <row r="156" spans="8:10" ht="12.75">
      <c r="H156"/>
      <c r="I156"/>
      <c r="J15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FTP Intenationalr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</dc:creator>
  <cp:keywords/>
  <dc:description/>
  <cp:lastModifiedBy>Tim Brosnan</cp:lastModifiedBy>
  <cp:lastPrinted>2000-08-17T05:51:02Z</cp:lastPrinted>
  <dcterms:created xsi:type="dcterms:W3CDTF">2000-08-17T05:40:32Z</dcterms:created>
  <dcterms:modified xsi:type="dcterms:W3CDTF">2000-11-02T11:03:57Z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